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061bc3f335368777/REDE - SMART PLANILHAS/Planilhas Grátis/Clube das Planilhas/"/>
    </mc:Choice>
  </mc:AlternateContent>
  <xr:revisionPtr revIDLastSave="2" documentId="11_5A89777840406B37E94C0D44B30BF092750AF17B" xr6:coauthVersionLast="47" xr6:coauthVersionMax="47" xr10:uidLastSave="{9FA855D3-2F36-4B81-A188-83855C78151D}"/>
  <bookViews>
    <workbookView xWindow="-120" yWindow="-120" windowWidth="20640" windowHeight="11160" xr2:uid="{00000000-000D-0000-FFFF-FFFF00000000}"/>
  </bookViews>
  <sheets>
    <sheet name="Planilha1" sheetId="1" r:id="rId1"/>
    <sheet name="Planilha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2" l="1"/>
  <c r="H39" i="2"/>
  <c r="J39" i="2" s="1"/>
  <c r="H38" i="2"/>
  <c r="J38" i="2" s="1"/>
  <c r="H37" i="2"/>
  <c r="J37" i="2" s="1"/>
  <c r="H36" i="2"/>
  <c r="J36" i="2" s="1"/>
  <c r="H35" i="2"/>
  <c r="J35" i="2" s="1"/>
  <c r="H34" i="2"/>
  <c r="J34" i="2" s="1"/>
  <c r="H33" i="2"/>
  <c r="J33" i="2" s="1"/>
  <c r="H32" i="2"/>
  <c r="J32" i="2" s="1"/>
  <c r="H31" i="2"/>
  <c r="J31" i="2" s="1"/>
  <c r="H30" i="2"/>
  <c r="J30" i="2" s="1"/>
  <c r="H29" i="2"/>
  <c r="J29" i="2" s="1"/>
  <c r="H28" i="2"/>
  <c r="J28" i="2" s="1"/>
  <c r="H27" i="2"/>
  <c r="J27" i="2" s="1"/>
  <c r="H26" i="2"/>
  <c r="J26" i="2" s="1"/>
  <c r="H25" i="2"/>
  <c r="J25" i="2" s="1"/>
  <c r="H24" i="2"/>
  <c r="J24" i="2" s="1"/>
  <c r="H23" i="2"/>
  <c r="J23" i="2" s="1"/>
  <c r="H22" i="2"/>
  <c r="J22" i="2" s="1"/>
  <c r="H21" i="2"/>
  <c r="J21" i="2" s="1"/>
  <c r="H20" i="2"/>
  <c r="J20" i="2" s="1"/>
  <c r="H19" i="2"/>
  <c r="J19" i="2" s="1"/>
  <c r="H18" i="2"/>
  <c r="J18" i="2" s="1"/>
  <c r="H17" i="2"/>
  <c r="J17" i="2" s="1"/>
  <c r="H16" i="2"/>
  <c r="J16" i="2" s="1"/>
  <c r="H15" i="2"/>
  <c r="J15" i="2" s="1"/>
  <c r="H14" i="2"/>
  <c r="J14" i="2" s="1"/>
  <c r="H13" i="2"/>
  <c r="J13" i="2" s="1"/>
  <c r="H12" i="2"/>
  <c r="J12" i="2" s="1"/>
  <c r="H11" i="2"/>
  <c r="J11" i="2" s="1"/>
  <c r="H10" i="2"/>
  <c r="J10" i="2" s="1"/>
  <c r="H9" i="2"/>
  <c r="J9" i="2" s="1"/>
  <c r="H8" i="2"/>
  <c r="J8" i="2" s="1"/>
  <c r="H7" i="2"/>
  <c r="J7" i="2" s="1"/>
  <c r="J40" i="2" l="1"/>
  <c r="C57" i="1"/>
  <c r="E55" i="1"/>
  <c r="G55" i="1" s="1"/>
  <c r="I28" i="2" l="1"/>
  <c r="O26" i="2"/>
  <c r="I20" i="2"/>
  <c r="I35" i="2"/>
  <c r="I19" i="2"/>
  <c r="I25" i="2"/>
  <c r="I24" i="2"/>
  <c r="I34" i="2"/>
  <c r="I27" i="2"/>
  <c r="I7" i="2"/>
  <c r="I12" i="2"/>
  <c r="I38" i="2"/>
  <c r="I36" i="2"/>
  <c r="I23" i="2"/>
  <c r="I30" i="2"/>
  <c r="I18" i="2"/>
  <c r="I17" i="2"/>
  <c r="I22" i="2"/>
  <c r="I39" i="2"/>
  <c r="I13" i="2"/>
  <c r="O32" i="2"/>
  <c r="O38" i="2"/>
  <c r="O30" i="2"/>
  <c r="O36" i="2"/>
  <c r="O28" i="2"/>
  <c r="O29" i="2"/>
  <c r="O35" i="2"/>
  <c r="O33" i="2"/>
  <c r="J42" i="2"/>
  <c r="O39" i="2"/>
  <c r="O31" i="2"/>
  <c r="O34" i="2"/>
  <c r="O37" i="2"/>
  <c r="I31" i="2"/>
  <c r="I21" i="2"/>
  <c r="O40" i="2"/>
  <c r="O27" i="2"/>
  <c r="I26" i="2"/>
  <c r="I29" i="2"/>
  <c r="I37" i="2"/>
  <c r="I15" i="2"/>
  <c r="I16" i="2"/>
  <c r="I11" i="2"/>
  <c r="I10" i="2"/>
  <c r="I33" i="2"/>
  <c r="I14" i="2"/>
  <c r="I9" i="2"/>
  <c r="I8" i="2"/>
  <c r="I32" i="2"/>
  <c r="E56" i="1"/>
  <c r="G56" i="1" s="1"/>
  <c r="E54" i="1"/>
  <c r="G54" i="1" s="1"/>
  <c r="E25" i="1"/>
  <c r="G25" i="1" s="1"/>
  <c r="E26" i="1"/>
  <c r="G26" i="1" s="1"/>
  <c r="E27" i="1"/>
  <c r="G27" i="1" s="1"/>
  <c r="E28" i="1"/>
  <c r="G28" i="1" s="1"/>
  <c r="E29" i="1"/>
  <c r="G29" i="1" s="1"/>
  <c r="E30" i="1"/>
  <c r="G30" i="1" s="1"/>
  <c r="E31" i="1"/>
  <c r="G31" i="1" s="1"/>
  <c r="E32" i="1"/>
  <c r="G32" i="1" s="1"/>
  <c r="E33" i="1"/>
  <c r="G33" i="1" s="1"/>
  <c r="E34" i="1"/>
  <c r="G34" i="1" s="1"/>
  <c r="E35" i="1"/>
  <c r="G35" i="1" s="1"/>
  <c r="E36" i="1"/>
  <c r="G36" i="1" s="1"/>
  <c r="E37" i="1"/>
  <c r="G37" i="1" s="1"/>
  <c r="E38" i="1"/>
  <c r="G38" i="1" s="1"/>
  <c r="E39" i="1"/>
  <c r="G39" i="1" s="1"/>
  <c r="E40" i="1"/>
  <c r="G40" i="1" s="1"/>
  <c r="E41" i="1"/>
  <c r="G41" i="1" s="1"/>
  <c r="E42" i="1"/>
  <c r="G42" i="1" s="1"/>
  <c r="E43" i="1"/>
  <c r="G43" i="1" s="1"/>
  <c r="E44" i="1"/>
  <c r="G44" i="1" s="1"/>
  <c r="E45" i="1"/>
  <c r="G45" i="1" s="1"/>
  <c r="E46" i="1"/>
  <c r="G46" i="1" s="1"/>
  <c r="E47" i="1"/>
  <c r="G47" i="1" s="1"/>
  <c r="E48" i="1"/>
  <c r="G48" i="1" s="1"/>
  <c r="E49" i="1"/>
  <c r="G49" i="1" s="1"/>
  <c r="E50" i="1"/>
  <c r="G50" i="1" s="1"/>
  <c r="E51" i="1"/>
  <c r="G51" i="1" s="1"/>
  <c r="E52" i="1"/>
  <c r="G52" i="1" s="1"/>
  <c r="E53" i="1"/>
  <c r="G53" i="1" s="1"/>
  <c r="E24" i="1"/>
  <c r="G24" i="1" s="1"/>
  <c r="G57" i="1" l="1"/>
  <c r="E62" i="1" s="1"/>
  <c r="O41" i="2"/>
  <c r="O42" i="2" s="1"/>
  <c r="E76" i="1" l="1"/>
  <c r="E71" i="1"/>
  <c r="E65" i="1"/>
  <c r="E64" i="1"/>
  <c r="E69" i="1"/>
  <c r="G59" i="1"/>
  <c r="G67" i="1" s="1"/>
  <c r="E66" i="1"/>
  <c r="E70" i="1"/>
  <c r="E63" i="1"/>
  <c r="F55" i="1"/>
  <c r="E68" i="1"/>
  <c r="F56" i="1"/>
  <c r="E73" i="1"/>
  <c r="E72" i="1"/>
  <c r="F54" i="1"/>
  <c r="E74" i="1"/>
  <c r="E67" i="1"/>
  <c r="E75" i="1"/>
  <c r="F32" i="1"/>
  <c r="F40" i="1"/>
  <c r="F48" i="1"/>
  <c r="F25" i="1"/>
  <c r="F26" i="1"/>
  <c r="F34" i="1"/>
  <c r="F42" i="1"/>
  <c r="F50" i="1"/>
  <c r="F36" i="1"/>
  <c r="F52" i="1"/>
  <c r="F45" i="1"/>
  <c r="F30" i="1"/>
  <c r="F46" i="1"/>
  <c r="F33" i="1"/>
  <c r="F27" i="1"/>
  <c r="F35" i="1"/>
  <c r="F43" i="1"/>
  <c r="F51" i="1"/>
  <c r="F44" i="1"/>
  <c r="F37" i="1"/>
  <c r="F53" i="1"/>
  <c r="F28" i="1"/>
  <c r="F38" i="1"/>
  <c r="F24" i="1"/>
  <c r="F49" i="1"/>
  <c r="F31" i="1"/>
  <c r="F39" i="1"/>
  <c r="F47" i="1"/>
  <c r="F41" i="1"/>
  <c r="F29" i="1"/>
  <c r="E77" i="1" l="1"/>
  <c r="G73" i="1"/>
  <c r="G66" i="1"/>
  <c r="G74" i="1"/>
  <c r="G72" i="1"/>
  <c r="G68" i="1"/>
  <c r="G63" i="1"/>
  <c r="G71" i="1"/>
  <c r="G76" i="1"/>
  <c r="G69" i="1"/>
  <c r="G65" i="1"/>
  <c r="G64" i="1"/>
  <c r="G62" i="1"/>
  <c r="G75" i="1"/>
  <c r="G70" i="1"/>
  <c r="G77" i="1" l="1"/>
</calcChain>
</file>

<file path=xl/sharedStrings.xml><?xml version="1.0" encoding="utf-8"?>
<sst xmlns="http://schemas.openxmlformats.org/spreadsheetml/2006/main" count="131" uniqueCount="70">
  <si>
    <t>Área Real</t>
  </si>
  <si>
    <t>Área Equiv.</t>
  </si>
  <si>
    <t>Preço</t>
  </si>
  <si>
    <t>Índice</t>
  </si>
  <si>
    <t>CUB/m²</t>
  </si>
  <si>
    <t>TOTAL</t>
  </si>
  <si>
    <t>Percentual de Fase</t>
  </si>
  <si>
    <t>Etapas</t>
  </si>
  <si>
    <t>Projeto e Legalização</t>
  </si>
  <si>
    <t>Serviços Preliminares</t>
  </si>
  <si>
    <t>Fundações</t>
  </si>
  <si>
    <t>Estrutura</t>
  </si>
  <si>
    <t>Cobertura</t>
  </si>
  <si>
    <t>Inst. Hidro</t>
  </si>
  <si>
    <t>Inst. Eletrica</t>
  </si>
  <si>
    <t>Imperm./Iso.Term.</t>
  </si>
  <si>
    <t>Esquadrias</t>
  </si>
  <si>
    <t>Revest./acabam.</t>
  </si>
  <si>
    <t>Vidros</t>
  </si>
  <si>
    <t>Pintura</t>
  </si>
  <si>
    <t>Serviços Complem.</t>
  </si>
  <si>
    <t>Mov. Terra</t>
  </si>
  <si>
    <t>Alvenaria/Fechamentos</t>
  </si>
  <si>
    <t>DECK</t>
  </si>
  <si>
    <t>A. GOURMET</t>
  </si>
  <si>
    <t>WC LAZER</t>
  </si>
  <si>
    <t>DECK PER</t>
  </si>
  <si>
    <t>CANIL</t>
  </si>
  <si>
    <t>SER. DESC.</t>
  </si>
  <si>
    <t>GARAGEM</t>
  </si>
  <si>
    <t>AREA VERDE</t>
  </si>
  <si>
    <t>PISCINA</t>
  </si>
  <si>
    <t>JANTAR</t>
  </si>
  <si>
    <t>COZ.</t>
  </si>
  <si>
    <t>A. S. DESP.</t>
  </si>
  <si>
    <t>HALL</t>
  </si>
  <si>
    <t>ESTAR</t>
  </si>
  <si>
    <t>ESCADA</t>
  </si>
  <si>
    <t>H. CINEMA</t>
  </si>
  <si>
    <t>WC SOCIAL</t>
  </si>
  <si>
    <t>ESCRITORIO</t>
  </si>
  <si>
    <t>PASSARELA</t>
  </si>
  <si>
    <t>TERRAÇO</t>
  </si>
  <si>
    <t>S. MASTER</t>
  </si>
  <si>
    <t>CLOSET M.</t>
  </si>
  <si>
    <t>WC M.</t>
  </si>
  <si>
    <t xml:space="preserve">JARDIM </t>
  </si>
  <si>
    <t>ROUPEIRO</t>
  </si>
  <si>
    <t>S. 1</t>
  </si>
  <si>
    <t>WC 1</t>
  </si>
  <si>
    <t>S. 2</t>
  </si>
  <si>
    <t>WC 2</t>
  </si>
  <si>
    <t>ACADEMIA</t>
  </si>
  <si>
    <t>COBERTURA CX</t>
  </si>
  <si>
    <t>BARRILETE</t>
  </si>
  <si>
    <t>ESTIMATIVA DE ORÇAMENTO CASA PADRÃO</t>
  </si>
  <si>
    <t>COBERTURA TOTAL</t>
  </si>
  <si>
    <t>Pocentagem Estimada</t>
  </si>
  <si>
    <t>Preço Estimado</t>
  </si>
  <si>
    <t>Cômodos</t>
  </si>
  <si>
    <t>BDI</t>
  </si>
  <si>
    <t>TOTAL SEM BDI</t>
  </si>
  <si>
    <t>TOTAL COM BDI</t>
  </si>
  <si>
    <t>TOTAL DIRETO</t>
  </si>
  <si>
    <t>Guarita + WC + Dep.</t>
  </si>
  <si>
    <t>Legalizações</t>
  </si>
  <si>
    <t>Área Real (m²)</t>
  </si>
  <si>
    <t>Área Equiv. (m²)</t>
  </si>
  <si>
    <t>Porcentagem</t>
  </si>
  <si>
    <t>Preço Estimado s/ 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</si>
</sst>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10" fontId="0" fillId="0" borderId="1" xfId="2" applyNumberFormat="1" applyFont="1" applyBorder="1"/>
    <xf numFmtId="0" fontId="0" fillId="3" borderId="1" xfId="0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4" fontId="0" fillId="5" borderId="6" xfId="0" applyNumberFormat="1" applyFill="1" applyBorder="1"/>
    <xf numFmtId="10" fontId="0" fillId="2" borderId="1" xfId="0" applyNumberForma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0" fontId="0" fillId="0" borderId="1" xfId="2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1" xfId="0" applyNumberFormat="1" applyBorder="1"/>
    <xf numFmtId="44" fontId="0" fillId="0" borderId="0" xfId="0" applyNumberFormat="1"/>
    <xf numFmtId="0" fontId="2" fillId="0" borderId="1" xfId="0" applyFont="1" applyBorder="1" applyAlignment="1">
      <alignment horizontal="center" vertical="center"/>
    </xf>
    <xf numFmtId="44" fontId="2" fillId="0" borderId="1" xfId="0" applyNumberFormat="1" applyFont="1" applyBorder="1"/>
    <xf numFmtId="0" fontId="0" fillId="6" borderId="4" xfId="0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44" fontId="0" fillId="0" borderId="0" xfId="1" applyFont="1"/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0" fillId="5" borderId="6" xfId="2" applyFont="1" applyFill="1" applyBorder="1" applyAlignment="1">
      <alignment horizontal="center"/>
    </xf>
    <xf numFmtId="10" fontId="0" fillId="5" borderId="3" xfId="0" applyNumberFormat="1" applyFill="1" applyBorder="1" applyAlignment="1">
      <alignment horizontal="center" vertical="center"/>
    </xf>
    <xf numFmtId="0" fontId="0" fillId="3" borderId="12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0" fillId="2" borderId="14" xfId="0" applyFill="1" applyBorder="1" applyAlignment="1">
      <alignment horizontal="center"/>
    </xf>
    <xf numFmtId="10" fontId="0" fillId="2" borderId="15" xfId="0" applyNumberFormat="1" applyFill="1" applyBorder="1" applyAlignment="1">
      <alignment horizontal="center"/>
    </xf>
    <xf numFmtId="44" fontId="0" fillId="2" borderId="16" xfId="1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44" fontId="0" fillId="2" borderId="18" xfId="1" applyFont="1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44" fontId="0" fillId="2" borderId="21" xfId="1" applyFont="1" applyFill="1" applyBorder="1" applyAlignment="1">
      <alignment horizontal="center"/>
    </xf>
    <xf numFmtId="44" fontId="2" fillId="5" borderId="26" xfId="0" applyNumberFormat="1" applyFont="1" applyFill="1" applyBorder="1"/>
    <xf numFmtId="44" fontId="2" fillId="5" borderId="10" xfId="0" applyNumberFormat="1" applyFont="1" applyFill="1" applyBorder="1"/>
    <xf numFmtId="10" fontId="0" fillId="2" borderId="7" xfId="2" applyNumberFormat="1" applyFont="1" applyFill="1" applyBorder="1" applyAlignment="1">
      <alignment horizontal="center"/>
    </xf>
    <xf numFmtId="10" fontId="0" fillId="2" borderId="1" xfId="2" applyNumberFormat="1" applyFont="1" applyFill="1" applyBorder="1" applyAlignment="1">
      <alignment horizontal="center"/>
    </xf>
    <xf numFmtId="0" fontId="0" fillId="9" borderId="0" xfId="0" applyFill="1"/>
    <xf numFmtId="0" fontId="2" fillId="7" borderId="28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0" fontId="0" fillId="2" borderId="15" xfId="2" applyNumberFormat="1" applyFont="1" applyFill="1" applyBorder="1" applyAlignment="1">
      <alignment horizontal="center"/>
    </xf>
    <xf numFmtId="44" fontId="0" fillId="2" borderId="16" xfId="1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44" fontId="0" fillId="2" borderId="18" xfId="1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10" fontId="0" fillId="2" borderId="20" xfId="2" applyNumberFormat="1" applyFont="1" applyFill="1" applyBorder="1" applyAlignment="1">
      <alignment horizontal="center"/>
    </xf>
    <xf numFmtId="44" fontId="0" fillId="2" borderId="21" xfId="1" applyFont="1" applyFill="1" applyBorder="1" applyAlignment="1">
      <alignment horizontal="center" vertical="center"/>
    </xf>
    <xf numFmtId="44" fontId="2" fillId="0" borderId="6" xfId="0" applyNumberFormat="1" applyFont="1" applyBorder="1"/>
    <xf numFmtId="44" fontId="0" fillId="2" borderId="11" xfId="1" applyFont="1" applyFill="1" applyBorder="1" applyAlignment="1">
      <alignment horizontal="center" vertical="center"/>
    </xf>
    <xf numFmtId="44" fontId="0" fillId="2" borderId="29" xfId="1" applyFont="1" applyFill="1" applyBorder="1" applyAlignment="1">
      <alignment horizontal="center" vertical="center"/>
    </xf>
    <xf numFmtId="44" fontId="0" fillId="2" borderId="12" xfId="1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12643</xdr:colOff>
      <xdr:row>22</xdr:row>
      <xdr:rowOff>3810</xdr:rowOff>
    </xdr:from>
    <xdr:to>
      <xdr:col>15</xdr:col>
      <xdr:colOff>238125</xdr:colOff>
      <xdr:row>44</xdr:row>
      <xdr:rowOff>28446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6118" y="4232910"/>
          <a:ext cx="7131107" cy="4225161"/>
        </a:xfrm>
        <a:prstGeom prst="rect">
          <a:avLst/>
        </a:prstGeom>
      </xdr:spPr>
    </xdr:pic>
    <xdr:clientData/>
  </xdr:twoCellAnchor>
  <xdr:twoCellAnchor editAs="oneCell">
    <xdr:from>
      <xdr:col>4</xdr:col>
      <xdr:colOff>136816</xdr:colOff>
      <xdr:row>1</xdr:row>
      <xdr:rowOff>22514</xdr:rowOff>
    </xdr:from>
    <xdr:to>
      <xdr:col>10</xdr:col>
      <xdr:colOff>561976</xdr:colOff>
      <xdr:row>19</xdr:row>
      <xdr:rowOff>146345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7441" y="222539"/>
          <a:ext cx="6578310" cy="3581406"/>
        </a:xfrm>
        <a:prstGeom prst="rect">
          <a:avLst/>
        </a:prstGeom>
      </xdr:spPr>
    </xdr:pic>
    <xdr:clientData/>
  </xdr:twoCellAnchor>
  <xdr:twoCellAnchor>
    <xdr:from>
      <xdr:col>2</xdr:col>
      <xdr:colOff>190500</xdr:colOff>
      <xdr:row>1</xdr:row>
      <xdr:rowOff>152400</xdr:rowOff>
    </xdr:from>
    <xdr:to>
      <xdr:col>4</xdr:col>
      <xdr:colOff>85725</xdr:colOff>
      <xdr:row>2</xdr:row>
      <xdr:rowOff>66675</xdr:rowOff>
    </xdr:to>
    <xdr:cxnSp macro="">
      <xdr:nvCxnSpPr>
        <xdr:cNvPr id="8" name="Conector de Seta Ret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2305050" y="352425"/>
          <a:ext cx="2781300" cy="104775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23</xdr:row>
      <xdr:rowOff>114300</xdr:rowOff>
    </xdr:from>
    <xdr:to>
      <xdr:col>7</xdr:col>
      <xdr:colOff>885825</xdr:colOff>
      <xdr:row>24</xdr:row>
      <xdr:rowOff>85725</xdr:rowOff>
    </xdr:to>
    <xdr:cxnSp macro="">
      <xdr:nvCxnSpPr>
        <xdr:cNvPr id="11" name="Conector de Seta Reta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8277225" y="4533900"/>
          <a:ext cx="819150" cy="161925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24766</xdr:colOff>
      <xdr:row>1</xdr:row>
      <xdr:rowOff>3811</xdr:rowOff>
    </xdr:from>
    <xdr:to>
      <xdr:col>17</xdr:col>
      <xdr:colOff>603323</xdr:colOff>
      <xdr:row>22</xdr:row>
      <xdr:rowOff>123825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30816" y="194311"/>
          <a:ext cx="6985072" cy="4139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83"/>
  <sheetViews>
    <sheetView showGridLines="0" tabSelected="1" zoomScaleNormal="100" workbookViewId="0">
      <selection activeCell="D8" sqref="D8"/>
    </sheetView>
  </sheetViews>
  <sheetFormatPr defaultRowHeight="15" x14ac:dyDescent="0.25"/>
  <cols>
    <col min="2" max="3" width="22.5703125" bestFit="1" customWidth="1"/>
    <col min="4" max="4" width="20.7109375" bestFit="1" customWidth="1"/>
    <col min="5" max="5" width="20.42578125" bestFit="1" customWidth="1"/>
    <col min="6" max="6" width="18" bestFit="1" customWidth="1"/>
    <col min="7" max="7" width="14.7109375" bestFit="1" customWidth="1"/>
    <col min="8" max="8" width="13" customWidth="1"/>
    <col min="9" max="9" width="11.85546875" customWidth="1"/>
    <col min="10" max="10" width="14.28515625" bestFit="1" customWidth="1"/>
    <col min="13" max="13" width="22.5703125" bestFit="1" customWidth="1"/>
    <col min="14" max="14" width="20.7109375" bestFit="1" customWidth="1"/>
    <col min="15" max="15" width="15.85546875" bestFit="1" customWidth="1"/>
    <col min="16" max="16" width="15" bestFit="1" customWidth="1"/>
    <col min="17" max="17" width="14.28515625" bestFit="1" customWidth="1"/>
  </cols>
  <sheetData>
    <row r="1" spans="2:11" ht="15.75" thickBot="1" x14ac:dyDescent="0.3"/>
    <row r="2" spans="2:11" x14ac:dyDescent="0.25">
      <c r="B2" s="29" t="s">
        <v>4</v>
      </c>
      <c r="E2" s="58"/>
      <c r="F2" s="58"/>
      <c r="G2" s="58"/>
      <c r="H2" s="58"/>
      <c r="I2" s="58"/>
      <c r="J2" s="58"/>
      <c r="K2" s="58"/>
    </row>
    <row r="3" spans="2:11" ht="15.75" thickBot="1" x14ac:dyDescent="0.3">
      <c r="B3" s="27">
        <v>150</v>
      </c>
      <c r="C3" s="75"/>
      <c r="D3" s="76"/>
      <c r="E3" s="58"/>
      <c r="F3" s="58"/>
      <c r="G3" s="58"/>
      <c r="H3" s="58"/>
      <c r="I3" s="58"/>
      <c r="J3" s="58"/>
      <c r="K3" s="58"/>
    </row>
    <row r="4" spans="2:11" ht="15.75" thickBot="1" x14ac:dyDescent="0.3">
      <c r="E4" s="58"/>
      <c r="F4" s="58"/>
      <c r="G4" s="58"/>
      <c r="H4" s="58"/>
      <c r="I4" s="58"/>
      <c r="J4" s="58"/>
      <c r="K4" s="58"/>
    </row>
    <row r="5" spans="2:11" ht="15.75" thickBot="1" x14ac:dyDescent="0.3">
      <c r="B5" s="31" t="s">
        <v>7</v>
      </c>
      <c r="C5" s="32" t="s">
        <v>68</v>
      </c>
      <c r="E5" s="58"/>
      <c r="F5" s="58"/>
      <c r="G5" s="58"/>
      <c r="H5" s="58"/>
      <c r="I5" s="58"/>
      <c r="J5" s="58"/>
      <c r="K5" s="58"/>
    </row>
    <row r="6" spans="2:11" x14ac:dyDescent="0.25">
      <c r="B6" s="30" t="s">
        <v>8</v>
      </c>
      <c r="C6" s="56">
        <v>6.3693701696722047E-2</v>
      </c>
      <c r="E6" s="58"/>
      <c r="F6" s="58"/>
      <c r="G6" s="58"/>
      <c r="H6" s="58"/>
      <c r="I6" s="58"/>
      <c r="J6" s="58"/>
      <c r="K6" s="58"/>
    </row>
    <row r="7" spans="2:11" x14ac:dyDescent="0.25">
      <c r="B7" s="28" t="s">
        <v>9</v>
      </c>
      <c r="C7" s="57">
        <v>1.954339522075153E-2</v>
      </c>
      <c r="E7" s="58"/>
      <c r="F7" s="58"/>
      <c r="G7" s="58"/>
      <c r="H7" s="58"/>
      <c r="I7" s="58"/>
      <c r="J7" s="58"/>
      <c r="K7" s="58"/>
    </row>
    <row r="8" spans="2:11" x14ac:dyDescent="0.25">
      <c r="B8" s="28" t="s">
        <v>21</v>
      </c>
      <c r="C8" s="57">
        <v>1.190370436173048E-2</v>
      </c>
      <c r="E8" s="58"/>
      <c r="F8" s="58"/>
      <c r="G8" s="58"/>
      <c r="H8" s="58"/>
      <c r="I8" s="58"/>
      <c r="J8" s="58"/>
      <c r="K8" s="58"/>
    </row>
    <row r="9" spans="2:11" x14ac:dyDescent="0.25">
      <c r="B9" s="28" t="s">
        <v>10</v>
      </c>
      <c r="C9" s="57">
        <v>5.0635160344674426E-2</v>
      </c>
      <c r="E9" s="58"/>
      <c r="F9" s="58"/>
      <c r="G9" s="58"/>
      <c r="H9" s="58"/>
      <c r="I9" s="58"/>
      <c r="J9" s="58"/>
      <c r="K9" s="58"/>
    </row>
    <row r="10" spans="2:11" x14ac:dyDescent="0.25">
      <c r="B10" s="28" t="s">
        <v>11</v>
      </c>
      <c r="C10" s="57">
        <v>0.16869503420094167</v>
      </c>
      <c r="E10" s="58"/>
      <c r="F10" s="58"/>
      <c r="G10" s="58"/>
      <c r="H10" s="58"/>
      <c r="I10" s="58"/>
      <c r="J10" s="58"/>
      <c r="K10" s="58"/>
    </row>
    <row r="11" spans="2:11" x14ac:dyDescent="0.25">
      <c r="B11" s="28" t="s">
        <v>22</v>
      </c>
      <c r="C11" s="57">
        <v>6.8757217731189493E-2</v>
      </c>
      <c r="E11" s="58"/>
      <c r="F11" s="58"/>
      <c r="G11" s="58"/>
      <c r="H11" s="58"/>
      <c r="I11" s="58"/>
      <c r="J11" s="58"/>
      <c r="K11" s="58"/>
    </row>
    <row r="12" spans="2:11" x14ac:dyDescent="0.25">
      <c r="B12" s="28" t="s">
        <v>12</v>
      </c>
      <c r="C12" s="57">
        <v>7.6841076663409447E-2</v>
      </c>
      <c r="E12" s="58"/>
      <c r="F12" s="58"/>
      <c r="G12" s="58"/>
      <c r="H12" s="58"/>
      <c r="I12" s="58"/>
      <c r="J12" s="58"/>
      <c r="K12" s="58"/>
    </row>
    <row r="13" spans="2:11" x14ac:dyDescent="0.25">
      <c r="B13" s="28" t="s">
        <v>13</v>
      </c>
      <c r="C13" s="57">
        <v>7.5508572443812746E-2</v>
      </c>
      <c r="E13" s="58"/>
      <c r="F13" s="58"/>
      <c r="G13" s="58"/>
      <c r="H13" s="58"/>
      <c r="I13" s="58"/>
      <c r="J13" s="58"/>
      <c r="K13" s="58"/>
    </row>
    <row r="14" spans="2:11" x14ac:dyDescent="0.25">
      <c r="B14" s="28" t="s">
        <v>14</v>
      </c>
      <c r="C14" s="57">
        <v>6.6181042906635873E-2</v>
      </c>
      <c r="E14" s="58"/>
      <c r="F14" s="58"/>
      <c r="G14" s="58"/>
      <c r="H14" s="58"/>
      <c r="I14" s="58"/>
      <c r="J14" s="58"/>
      <c r="K14" s="58"/>
    </row>
    <row r="15" spans="2:11" x14ac:dyDescent="0.25">
      <c r="B15" s="28" t="s">
        <v>15</v>
      </c>
      <c r="C15" s="57">
        <v>3.446744248023452E-2</v>
      </c>
      <c r="E15" s="58"/>
      <c r="F15" s="58"/>
      <c r="G15" s="58"/>
      <c r="H15" s="58"/>
      <c r="I15" s="58"/>
      <c r="J15" s="58"/>
      <c r="K15" s="58"/>
    </row>
    <row r="16" spans="2:11" x14ac:dyDescent="0.25">
      <c r="B16" s="28" t="s">
        <v>16</v>
      </c>
      <c r="C16" s="57">
        <v>7.062272363862486E-2</v>
      </c>
      <c r="E16" s="58"/>
      <c r="F16" s="58"/>
      <c r="G16" s="58"/>
      <c r="H16" s="58"/>
      <c r="I16" s="58"/>
      <c r="J16" s="58"/>
      <c r="K16" s="58"/>
    </row>
    <row r="17" spans="2:11" x14ac:dyDescent="0.25">
      <c r="B17" s="28" t="s">
        <v>17</v>
      </c>
      <c r="C17" s="57">
        <v>0.20485031535933201</v>
      </c>
      <c r="E17" s="58"/>
      <c r="F17" s="58"/>
      <c r="G17" s="58"/>
      <c r="H17" s="58"/>
      <c r="I17" s="58"/>
      <c r="J17" s="58"/>
      <c r="K17" s="58"/>
    </row>
    <row r="18" spans="2:11" x14ac:dyDescent="0.25">
      <c r="B18" s="28" t="s">
        <v>18</v>
      </c>
      <c r="C18" s="57">
        <v>1.723372124011726E-2</v>
      </c>
      <c r="E18" s="58"/>
      <c r="F18" s="58"/>
      <c r="G18" s="58"/>
      <c r="H18" s="58"/>
      <c r="I18" s="58"/>
      <c r="J18" s="58"/>
      <c r="K18" s="58"/>
    </row>
    <row r="19" spans="2:11" x14ac:dyDescent="0.25">
      <c r="B19" s="28" t="s">
        <v>19</v>
      </c>
      <c r="C19" s="57">
        <v>4.6371146841965E-2</v>
      </c>
      <c r="E19" s="58"/>
      <c r="F19" s="58"/>
      <c r="G19" s="58"/>
      <c r="H19" s="58"/>
      <c r="I19" s="58"/>
      <c r="J19" s="58"/>
      <c r="K19" s="58"/>
    </row>
    <row r="20" spans="2:11" x14ac:dyDescent="0.25">
      <c r="B20" s="28" t="s">
        <v>20</v>
      </c>
      <c r="C20" s="57">
        <v>2.4695744869858753E-2</v>
      </c>
      <c r="E20" s="58"/>
      <c r="F20" s="58"/>
      <c r="G20" s="58"/>
      <c r="H20" s="58"/>
      <c r="I20" s="58"/>
      <c r="J20" s="58"/>
      <c r="K20" s="58"/>
    </row>
    <row r="21" spans="2:11" ht="15.75" thickBot="1" x14ac:dyDescent="0.3"/>
    <row r="22" spans="2:11" ht="15.75" thickBot="1" x14ac:dyDescent="0.3">
      <c r="B22" s="72" t="s">
        <v>55</v>
      </c>
      <c r="C22" s="73"/>
      <c r="D22" s="73"/>
      <c r="E22" s="73"/>
      <c r="F22" s="73"/>
      <c r="G22" s="74"/>
    </row>
    <row r="23" spans="2:11" ht="15.75" thickBot="1" x14ac:dyDescent="0.3">
      <c r="B23" s="41" t="s">
        <v>59</v>
      </c>
      <c r="C23" s="42" t="s">
        <v>66</v>
      </c>
      <c r="D23" s="42" t="s">
        <v>3</v>
      </c>
      <c r="E23" s="42" t="s">
        <v>67</v>
      </c>
      <c r="F23" s="42" t="s">
        <v>6</v>
      </c>
      <c r="G23" s="43" t="s">
        <v>2</v>
      </c>
    </row>
    <row r="24" spans="2:11" x14ac:dyDescent="0.25">
      <c r="B24" s="38" t="s">
        <v>23</v>
      </c>
      <c r="C24" s="39">
        <v>31</v>
      </c>
      <c r="D24" s="40">
        <v>1</v>
      </c>
      <c r="E24" s="45">
        <f>C24*D24</f>
        <v>31</v>
      </c>
      <c r="F24" s="46">
        <f t="shared" ref="F24:F56" si="0">G24/$G$57</f>
        <v>6.6319665064297983E-2</v>
      </c>
      <c r="G24" s="47">
        <f t="shared" ref="G24:G56" si="1">E24*$B$3</f>
        <v>4650</v>
      </c>
    </row>
    <row r="25" spans="2:11" x14ac:dyDescent="0.25">
      <c r="B25" s="33" t="s">
        <v>24</v>
      </c>
      <c r="C25" s="5">
        <v>39</v>
      </c>
      <c r="D25" s="34">
        <v>1</v>
      </c>
      <c r="E25" s="48">
        <f t="shared" ref="E25:E56" si="2">C25*D25</f>
        <v>39</v>
      </c>
      <c r="F25" s="11">
        <f t="shared" si="0"/>
        <v>8.3434417338955527E-2</v>
      </c>
      <c r="G25" s="49">
        <f t="shared" si="1"/>
        <v>5850</v>
      </c>
    </row>
    <row r="26" spans="2:11" x14ac:dyDescent="0.25">
      <c r="B26" s="33" t="s">
        <v>25</v>
      </c>
      <c r="C26" s="5">
        <v>3</v>
      </c>
      <c r="D26" s="34">
        <v>1</v>
      </c>
      <c r="E26" s="48">
        <f t="shared" si="2"/>
        <v>3</v>
      </c>
      <c r="F26" s="11">
        <f t="shared" si="0"/>
        <v>6.4180321029965797E-3</v>
      </c>
      <c r="G26" s="49">
        <f t="shared" si="1"/>
        <v>450</v>
      </c>
    </row>
    <row r="27" spans="2:11" x14ac:dyDescent="0.25">
      <c r="B27" s="33" t="s">
        <v>26</v>
      </c>
      <c r="C27" s="5">
        <v>15</v>
      </c>
      <c r="D27" s="34">
        <v>1</v>
      </c>
      <c r="E27" s="48">
        <f t="shared" si="2"/>
        <v>15</v>
      </c>
      <c r="F27" s="11">
        <f t="shared" si="0"/>
        <v>3.2090160514982896E-2</v>
      </c>
      <c r="G27" s="49">
        <f t="shared" si="1"/>
        <v>2250</v>
      </c>
    </row>
    <row r="28" spans="2:11" x14ac:dyDescent="0.25">
      <c r="B28" s="33" t="s">
        <v>27</v>
      </c>
      <c r="C28" s="5">
        <v>10</v>
      </c>
      <c r="D28" s="34">
        <v>0.5</v>
      </c>
      <c r="E28" s="48">
        <f t="shared" si="2"/>
        <v>5</v>
      </c>
      <c r="F28" s="11">
        <f t="shared" si="0"/>
        <v>1.0696720171660967E-2</v>
      </c>
      <c r="G28" s="49">
        <f t="shared" si="1"/>
        <v>750</v>
      </c>
    </row>
    <row r="29" spans="2:11" x14ac:dyDescent="0.25">
      <c r="B29" s="33" t="s">
        <v>28</v>
      </c>
      <c r="C29" s="5">
        <v>6</v>
      </c>
      <c r="D29" s="34">
        <v>0.6</v>
      </c>
      <c r="E29" s="48">
        <f t="shared" si="2"/>
        <v>3.5999999999999996</v>
      </c>
      <c r="F29" s="11">
        <f t="shared" si="0"/>
        <v>7.7016385235958952E-3</v>
      </c>
      <c r="G29" s="49">
        <f t="shared" si="1"/>
        <v>540</v>
      </c>
    </row>
    <row r="30" spans="2:11" x14ac:dyDescent="0.25">
      <c r="B30" s="33" t="s">
        <v>29</v>
      </c>
      <c r="C30" s="5">
        <v>29</v>
      </c>
      <c r="D30" s="34">
        <v>0.1</v>
      </c>
      <c r="E30" s="48">
        <f t="shared" si="2"/>
        <v>2.9000000000000004</v>
      </c>
      <c r="F30" s="11">
        <f t="shared" si="0"/>
        <v>6.2040976995633608E-3</v>
      </c>
      <c r="G30" s="49">
        <f t="shared" si="1"/>
        <v>435.00000000000006</v>
      </c>
    </row>
    <row r="31" spans="2:11" x14ac:dyDescent="0.25">
      <c r="B31" s="33" t="s">
        <v>30</v>
      </c>
      <c r="C31" s="5">
        <v>115</v>
      </c>
      <c r="D31" s="34">
        <v>0.3</v>
      </c>
      <c r="E31" s="48">
        <f t="shared" si="2"/>
        <v>34.5</v>
      </c>
      <c r="F31" s="11">
        <f t="shared" si="0"/>
        <v>7.3807369184460667E-2</v>
      </c>
      <c r="G31" s="49">
        <f t="shared" si="1"/>
        <v>5175</v>
      </c>
    </row>
    <row r="32" spans="2:11" x14ac:dyDescent="0.25">
      <c r="B32" s="33" t="s">
        <v>31</v>
      </c>
      <c r="C32" s="5">
        <v>21.61</v>
      </c>
      <c r="D32" s="34">
        <v>0.75</v>
      </c>
      <c r="E32" s="48">
        <f t="shared" si="2"/>
        <v>16.2075</v>
      </c>
      <c r="F32" s="11">
        <f t="shared" si="0"/>
        <v>3.4673418436439021E-2</v>
      </c>
      <c r="G32" s="49">
        <f t="shared" si="1"/>
        <v>2431.125</v>
      </c>
    </row>
    <row r="33" spans="2:17" x14ac:dyDescent="0.25">
      <c r="B33" s="33" t="s">
        <v>32</v>
      </c>
      <c r="C33" s="5">
        <v>11</v>
      </c>
      <c r="D33" s="34">
        <v>1</v>
      </c>
      <c r="E33" s="48">
        <f t="shared" si="2"/>
        <v>11</v>
      </c>
      <c r="F33" s="11">
        <f t="shared" si="0"/>
        <v>2.3532784377654124E-2</v>
      </c>
      <c r="G33" s="49">
        <f t="shared" si="1"/>
        <v>1650</v>
      </c>
    </row>
    <row r="34" spans="2:17" x14ac:dyDescent="0.25">
      <c r="B34" s="33" t="s">
        <v>33</v>
      </c>
      <c r="C34" s="5">
        <v>14</v>
      </c>
      <c r="D34" s="34">
        <v>1</v>
      </c>
      <c r="E34" s="48">
        <f t="shared" si="2"/>
        <v>14</v>
      </c>
      <c r="F34" s="11">
        <f t="shared" si="0"/>
        <v>2.9950816480650705E-2</v>
      </c>
      <c r="G34" s="49">
        <f t="shared" si="1"/>
        <v>2100</v>
      </c>
    </row>
    <row r="35" spans="2:17" x14ac:dyDescent="0.25">
      <c r="B35" s="33" t="s">
        <v>34</v>
      </c>
      <c r="C35" s="5">
        <v>7</v>
      </c>
      <c r="D35" s="34">
        <v>0.5</v>
      </c>
      <c r="E35" s="48">
        <f t="shared" si="2"/>
        <v>3.5</v>
      </c>
      <c r="F35" s="11">
        <f t="shared" si="0"/>
        <v>7.4877041201626762E-3</v>
      </c>
      <c r="G35" s="49">
        <f t="shared" si="1"/>
        <v>525</v>
      </c>
    </row>
    <row r="36" spans="2:17" x14ac:dyDescent="0.25">
      <c r="B36" s="33" t="s">
        <v>35</v>
      </c>
      <c r="C36" s="5">
        <v>12</v>
      </c>
      <c r="D36" s="34">
        <v>1</v>
      </c>
      <c r="E36" s="48">
        <f t="shared" si="2"/>
        <v>12</v>
      </c>
      <c r="F36" s="11">
        <f t="shared" si="0"/>
        <v>2.5672128411986319E-2</v>
      </c>
      <c r="G36" s="49">
        <f t="shared" si="1"/>
        <v>1800</v>
      </c>
    </row>
    <row r="37" spans="2:17" x14ac:dyDescent="0.25">
      <c r="B37" s="33" t="s">
        <v>36</v>
      </c>
      <c r="C37" s="5">
        <v>13</v>
      </c>
      <c r="D37" s="34">
        <v>1</v>
      </c>
      <c r="E37" s="48">
        <f t="shared" si="2"/>
        <v>13</v>
      </c>
      <c r="F37" s="11">
        <f t="shared" si="0"/>
        <v>2.781147244631851E-2</v>
      </c>
      <c r="G37" s="49">
        <f t="shared" si="1"/>
        <v>1950</v>
      </c>
    </row>
    <row r="38" spans="2:17" x14ac:dyDescent="0.25">
      <c r="B38" s="33" t="s">
        <v>37</v>
      </c>
      <c r="C38" s="5">
        <v>3</v>
      </c>
      <c r="D38" s="34">
        <v>1</v>
      </c>
      <c r="E38" s="48">
        <f t="shared" si="2"/>
        <v>3</v>
      </c>
      <c r="F38" s="11">
        <f t="shared" si="0"/>
        <v>6.4180321029965797E-3</v>
      </c>
      <c r="G38" s="49">
        <f t="shared" si="1"/>
        <v>450</v>
      </c>
    </row>
    <row r="39" spans="2:17" x14ac:dyDescent="0.25">
      <c r="B39" s="33" t="s">
        <v>38</v>
      </c>
      <c r="C39" s="5">
        <v>25</v>
      </c>
      <c r="D39" s="34">
        <v>1</v>
      </c>
      <c r="E39" s="48">
        <f t="shared" si="2"/>
        <v>25</v>
      </c>
      <c r="F39" s="11">
        <f t="shared" si="0"/>
        <v>5.3483600858304829E-2</v>
      </c>
      <c r="G39" s="49">
        <f t="shared" si="1"/>
        <v>3750</v>
      </c>
    </row>
    <row r="40" spans="2:17" x14ac:dyDescent="0.25">
      <c r="B40" s="33" t="s">
        <v>39</v>
      </c>
      <c r="C40" s="5">
        <v>4</v>
      </c>
      <c r="D40" s="34">
        <v>1</v>
      </c>
      <c r="E40" s="48">
        <f t="shared" si="2"/>
        <v>4</v>
      </c>
      <c r="F40" s="11">
        <f t="shared" si="0"/>
        <v>8.5573761373287718E-3</v>
      </c>
      <c r="G40" s="49">
        <f t="shared" si="1"/>
        <v>600</v>
      </c>
    </row>
    <row r="41" spans="2:17" x14ac:dyDescent="0.25">
      <c r="B41" s="33" t="s">
        <v>40</v>
      </c>
      <c r="C41" s="5">
        <v>15</v>
      </c>
      <c r="D41" s="34">
        <v>1</v>
      </c>
      <c r="E41" s="48">
        <f t="shared" si="2"/>
        <v>15</v>
      </c>
      <c r="F41" s="11">
        <f t="shared" si="0"/>
        <v>3.2090160514982896E-2</v>
      </c>
      <c r="G41" s="49">
        <f t="shared" si="1"/>
        <v>2250</v>
      </c>
    </row>
    <row r="42" spans="2:17" x14ac:dyDescent="0.25">
      <c r="B42" s="33" t="s">
        <v>41</v>
      </c>
      <c r="C42" s="5">
        <v>17</v>
      </c>
      <c r="D42" s="34">
        <v>1</v>
      </c>
      <c r="E42" s="48">
        <f t="shared" si="2"/>
        <v>17</v>
      </c>
      <c r="F42" s="11">
        <f t="shared" si="0"/>
        <v>3.6368848583647286E-2</v>
      </c>
      <c r="G42" s="49">
        <f t="shared" si="1"/>
        <v>2550</v>
      </c>
    </row>
    <row r="43" spans="2:17" x14ac:dyDescent="0.25">
      <c r="B43" s="33" t="s">
        <v>42</v>
      </c>
      <c r="C43" s="5">
        <v>47</v>
      </c>
      <c r="D43" s="34">
        <v>0.6</v>
      </c>
      <c r="E43" s="48">
        <f t="shared" si="2"/>
        <v>28.2</v>
      </c>
      <c r="F43" s="11">
        <f t="shared" si="0"/>
        <v>6.0329501768167849E-2</v>
      </c>
      <c r="G43" s="49">
        <f t="shared" si="1"/>
        <v>4230</v>
      </c>
      <c r="Q43" s="16"/>
    </row>
    <row r="44" spans="2:17" x14ac:dyDescent="0.25">
      <c r="B44" s="33" t="s">
        <v>43</v>
      </c>
      <c r="C44" s="5">
        <v>14</v>
      </c>
      <c r="D44" s="34">
        <v>1</v>
      </c>
      <c r="E44" s="48">
        <f t="shared" si="2"/>
        <v>14</v>
      </c>
      <c r="F44" s="11">
        <f t="shared" si="0"/>
        <v>2.9950816480650705E-2</v>
      </c>
      <c r="G44" s="49">
        <f t="shared" si="1"/>
        <v>2100</v>
      </c>
    </row>
    <row r="45" spans="2:17" x14ac:dyDescent="0.25">
      <c r="B45" s="33" t="s">
        <v>44</v>
      </c>
      <c r="C45" s="5">
        <v>10</v>
      </c>
      <c r="D45" s="34">
        <v>1</v>
      </c>
      <c r="E45" s="48">
        <f t="shared" si="2"/>
        <v>10</v>
      </c>
      <c r="F45" s="11">
        <f t="shared" si="0"/>
        <v>2.1393440343321933E-2</v>
      </c>
      <c r="G45" s="49">
        <f t="shared" si="1"/>
        <v>1500</v>
      </c>
      <c r="J45" s="16"/>
    </row>
    <row r="46" spans="2:17" x14ac:dyDescent="0.25">
      <c r="B46" s="33" t="s">
        <v>45</v>
      </c>
      <c r="C46" s="5">
        <v>10</v>
      </c>
      <c r="D46" s="34">
        <v>1</v>
      </c>
      <c r="E46" s="48">
        <f t="shared" si="2"/>
        <v>10</v>
      </c>
      <c r="F46" s="11">
        <f t="shared" si="0"/>
        <v>2.1393440343321933E-2</v>
      </c>
      <c r="G46" s="49">
        <f t="shared" si="1"/>
        <v>1500</v>
      </c>
      <c r="J46" s="22"/>
    </row>
    <row r="47" spans="2:17" x14ac:dyDescent="0.25">
      <c r="B47" s="33" t="s">
        <v>46</v>
      </c>
      <c r="C47" s="5">
        <v>3</v>
      </c>
      <c r="D47" s="34">
        <v>0.3</v>
      </c>
      <c r="E47" s="48">
        <f t="shared" si="2"/>
        <v>0.89999999999999991</v>
      </c>
      <c r="F47" s="11">
        <f t="shared" si="0"/>
        <v>1.9254096308989738E-3</v>
      </c>
      <c r="G47" s="49">
        <f t="shared" si="1"/>
        <v>135</v>
      </c>
    </row>
    <row r="48" spans="2:17" x14ac:dyDescent="0.25">
      <c r="B48" s="33" t="s">
        <v>47</v>
      </c>
      <c r="C48" s="5">
        <v>3</v>
      </c>
      <c r="D48" s="34">
        <v>1</v>
      </c>
      <c r="E48" s="48">
        <f t="shared" si="2"/>
        <v>3</v>
      </c>
      <c r="F48" s="11">
        <f t="shared" si="0"/>
        <v>6.4180321029965797E-3</v>
      </c>
      <c r="G48" s="49">
        <f t="shared" si="1"/>
        <v>450</v>
      </c>
    </row>
    <row r="49" spans="2:7" x14ac:dyDescent="0.25">
      <c r="B49" s="33" t="s">
        <v>48</v>
      </c>
      <c r="C49" s="5">
        <v>10</v>
      </c>
      <c r="D49" s="34">
        <v>1</v>
      </c>
      <c r="E49" s="48">
        <f t="shared" si="2"/>
        <v>10</v>
      </c>
      <c r="F49" s="11">
        <f t="shared" si="0"/>
        <v>2.1393440343321933E-2</v>
      </c>
      <c r="G49" s="49">
        <f t="shared" si="1"/>
        <v>1500</v>
      </c>
    </row>
    <row r="50" spans="2:7" x14ac:dyDescent="0.25">
      <c r="B50" s="33" t="s">
        <v>49</v>
      </c>
      <c r="C50" s="5">
        <v>4</v>
      </c>
      <c r="D50" s="34">
        <v>1</v>
      </c>
      <c r="E50" s="48">
        <f t="shared" si="2"/>
        <v>4</v>
      </c>
      <c r="F50" s="11">
        <f t="shared" si="0"/>
        <v>8.5573761373287718E-3</v>
      </c>
      <c r="G50" s="49">
        <f t="shared" si="1"/>
        <v>600</v>
      </c>
    </row>
    <row r="51" spans="2:7" x14ac:dyDescent="0.25">
      <c r="B51" s="33" t="s">
        <v>50</v>
      </c>
      <c r="C51" s="5">
        <v>11</v>
      </c>
      <c r="D51" s="34">
        <v>1</v>
      </c>
      <c r="E51" s="48">
        <f t="shared" si="2"/>
        <v>11</v>
      </c>
      <c r="F51" s="11">
        <f t="shared" si="0"/>
        <v>2.3532784377654124E-2</v>
      </c>
      <c r="G51" s="49">
        <f t="shared" si="1"/>
        <v>1650</v>
      </c>
    </row>
    <row r="52" spans="2:7" x14ac:dyDescent="0.25">
      <c r="B52" s="33" t="s">
        <v>51</v>
      </c>
      <c r="C52" s="5">
        <v>4</v>
      </c>
      <c r="D52" s="34">
        <v>1</v>
      </c>
      <c r="E52" s="48">
        <f t="shared" si="2"/>
        <v>4</v>
      </c>
      <c r="F52" s="11">
        <f t="shared" si="0"/>
        <v>8.5573761373287718E-3</v>
      </c>
      <c r="G52" s="49">
        <f t="shared" si="1"/>
        <v>600</v>
      </c>
    </row>
    <row r="53" spans="2:7" x14ac:dyDescent="0.25">
      <c r="B53" s="33" t="s">
        <v>52</v>
      </c>
      <c r="C53" s="5">
        <v>20</v>
      </c>
      <c r="D53" s="34">
        <v>1</v>
      </c>
      <c r="E53" s="50">
        <f t="shared" si="2"/>
        <v>20</v>
      </c>
      <c r="F53" s="11">
        <f t="shared" si="0"/>
        <v>4.2786880686643866E-2</v>
      </c>
      <c r="G53" s="49">
        <f t="shared" si="1"/>
        <v>3000</v>
      </c>
    </row>
    <row r="54" spans="2:7" x14ac:dyDescent="0.25">
      <c r="B54" s="33" t="s">
        <v>53</v>
      </c>
      <c r="C54" s="5">
        <v>19.5</v>
      </c>
      <c r="D54" s="34">
        <v>0.6</v>
      </c>
      <c r="E54" s="50">
        <f t="shared" si="2"/>
        <v>11.7</v>
      </c>
      <c r="F54" s="11">
        <f t="shared" si="0"/>
        <v>2.503032520168666E-2</v>
      </c>
      <c r="G54" s="49">
        <f t="shared" si="1"/>
        <v>1755</v>
      </c>
    </row>
    <row r="55" spans="2:7" x14ac:dyDescent="0.25">
      <c r="B55" s="33" t="s">
        <v>56</v>
      </c>
      <c r="C55" s="5">
        <v>145.38999999999999</v>
      </c>
      <c r="D55" s="34">
        <v>0.45</v>
      </c>
      <c r="E55" s="50">
        <f t="shared" si="2"/>
        <v>65.4255</v>
      </c>
      <c r="F55" s="11">
        <f t="shared" si="0"/>
        <v>0.13996765311820092</v>
      </c>
      <c r="G55" s="49">
        <f t="shared" si="1"/>
        <v>9813.8250000000007</v>
      </c>
    </row>
    <row r="56" spans="2:7" ht="15.75" thickBot="1" x14ac:dyDescent="0.3">
      <c r="B56" s="35" t="s">
        <v>54</v>
      </c>
      <c r="C56" s="36">
        <v>10</v>
      </c>
      <c r="D56" s="37">
        <v>0.75</v>
      </c>
      <c r="E56" s="51">
        <f t="shared" si="2"/>
        <v>7.5</v>
      </c>
      <c r="F56" s="52">
        <f t="shared" si="0"/>
        <v>1.6045080257491448E-2</v>
      </c>
      <c r="G56" s="53">
        <f t="shared" si="1"/>
        <v>1125</v>
      </c>
    </row>
    <row r="57" spans="2:7" ht="15.75" thickBot="1" x14ac:dyDescent="0.3">
      <c r="C57" s="14">
        <f>SUM(C24:C56)</f>
        <v>701.5</v>
      </c>
      <c r="F57" s="44" t="s">
        <v>5</v>
      </c>
      <c r="G57" s="54">
        <f>(SUM(G24:G56))</f>
        <v>70114.95</v>
      </c>
    </row>
    <row r="58" spans="2:7" ht="15.75" thickBot="1" x14ac:dyDescent="0.3">
      <c r="F58" s="24" t="s">
        <v>60</v>
      </c>
    </row>
    <row r="59" spans="2:7" ht="15.75" thickBot="1" x14ac:dyDescent="0.3">
      <c r="E59" s="23" t="s">
        <v>5</v>
      </c>
      <c r="F59" s="26">
        <v>0.3</v>
      </c>
      <c r="G59" s="55">
        <f>G57*(100%+F59)</f>
        <v>91149.434999999998</v>
      </c>
    </row>
    <row r="60" spans="2:7" ht="15.75" thickBot="1" x14ac:dyDescent="0.3"/>
    <row r="61" spans="2:7" ht="15.75" thickBot="1" x14ac:dyDescent="0.3">
      <c r="C61" s="59" t="s">
        <v>7</v>
      </c>
      <c r="D61" s="59" t="s">
        <v>57</v>
      </c>
      <c r="E61" s="59" t="s">
        <v>69</v>
      </c>
      <c r="G61" s="59" t="s">
        <v>58</v>
      </c>
    </row>
    <row r="62" spans="2:7" x14ac:dyDescent="0.25">
      <c r="C62" s="60" t="s">
        <v>8</v>
      </c>
      <c r="D62" s="61">
        <v>6.3693701696722047E-2</v>
      </c>
      <c r="E62" s="62">
        <f t="shared" ref="E62:E76" si="3">$G$57*D62</f>
        <v>4465.8807097805811</v>
      </c>
      <c r="G62" s="69">
        <f t="shared" ref="G62:G76" si="4">$G$59*D62</f>
        <v>5805.6449227147559</v>
      </c>
    </row>
    <row r="63" spans="2:7" x14ac:dyDescent="0.25">
      <c r="C63" s="63" t="s">
        <v>9</v>
      </c>
      <c r="D63" s="57">
        <v>1.954339522075153E-2</v>
      </c>
      <c r="E63" s="64">
        <f t="shared" si="3"/>
        <v>1370.2841787332325</v>
      </c>
      <c r="G63" s="70">
        <f t="shared" si="4"/>
        <v>1781.3694323532022</v>
      </c>
    </row>
    <row r="64" spans="2:7" x14ac:dyDescent="0.25">
      <c r="C64" s="63" t="s">
        <v>21</v>
      </c>
      <c r="D64" s="57">
        <v>1.190370436173048E-2</v>
      </c>
      <c r="E64" s="64">
        <f t="shared" si="3"/>
        <v>834.62763613751451</v>
      </c>
      <c r="G64" s="70">
        <f t="shared" si="4"/>
        <v>1085.0159269787689</v>
      </c>
    </row>
    <row r="65" spans="3:7" x14ac:dyDescent="0.25">
      <c r="C65" s="63" t="s">
        <v>10</v>
      </c>
      <c r="D65" s="57">
        <v>5.0635160344674426E-2</v>
      </c>
      <c r="E65" s="64">
        <f t="shared" si="3"/>
        <v>3550.28173580883</v>
      </c>
      <c r="G65" s="70">
        <f t="shared" si="4"/>
        <v>4615.3662565514787</v>
      </c>
    </row>
    <row r="66" spans="3:7" x14ac:dyDescent="0.25">
      <c r="C66" s="63" t="s">
        <v>11</v>
      </c>
      <c r="D66" s="57">
        <v>0.16869503420094167</v>
      </c>
      <c r="E66" s="64">
        <f t="shared" si="3"/>
        <v>11828.043888247315</v>
      </c>
      <c r="G66" s="70">
        <f t="shared" si="4"/>
        <v>15376.45705472151</v>
      </c>
    </row>
    <row r="67" spans="3:7" x14ac:dyDescent="0.25">
      <c r="C67" s="63" t="s">
        <v>22</v>
      </c>
      <c r="D67" s="57">
        <v>6.8757217731189493E-2</v>
      </c>
      <c r="E67" s="64">
        <f t="shared" si="3"/>
        <v>4820.9088833614642</v>
      </c>
      <c r="G67" s="70">
        <f t="shared" si="4"/>
        <v>6267.1815483699038</v>
      </c>
    </row>
    <row r="68" spans="3:7" x14ac:dyDescent="0.25">
      <c r="C68" s="63" t="s">
        <v>12</v>
      </c>
      <c r="D68" s="57">
        <v>7.6841076663409447E-2</v>
      </c>
      <c r="E68" s="64">
        <f t="shared" si="3"/>
        <v>5387.7082482011201</v>
      </c>
      <c r="G68" s="70">
        <f t="shared" si="4"/>
        <v>7004.0207226614557</v>
      </c>
    </row>
    <row r="69" spans="3:7" x14ac:dyDescent="0.25">
      <c r="C69" s="63" t="s">
        <v>13</v>
      </c>
      <c r="D69" s="57">
        <v>7.5508572443812746E-2</v>
      </c>
      <c r="E69" s="64">
        <f t="shared" si="3"/>
        <v>5294.2797814693085</v>
      </c>
      <c r="G69" s="70">
        <f t="shared" si="4"/>
        <v>6882.5637159101007</v>
      </c>
    </row>
    <row r="70" spans="3:7" x14ac:dyDescent="0.25">
      <c r="C70" s="63" t="s">
        <v>14</v>
      </c>
      <c r="D70" s="57">
        <v>6.6181042906635873E-2</v>
      </c>
      <c r="E70" s="64">
        <f t="shared" si="3"/>
        <v>4640.2805143466285</v>
      </c>
      <c r="G70" s="70">
        <f t="shared" si="4"/>
        <v>6032.3646686506172</v>
      </c>
    </row>
    <row r="71" spans="3:7" x14ac:dyDescent="0.25">
      <c r="C71" s="63" t="s">
        <v>15</v>
      </c>
      <c r="D71" s="57">
        <v>3.446744248023452E-2</v>
      </c>
      <c r="E71" s="64">
        <f t="shared" si="3"/>
        <v>2416.6830061295191</v>
      </c>
      <c r="G71" s="70">
        <f t="shared" si="4"/>
        <v>3141.6879079683749</v>
      </c>
    </row>
    <row r="72" spans="3:7" x14ac:dyDescent="0.25">
      <c r="C72" s="63" t="s">
        <v>16</v>
      </c>
      <c r="D72" s="57">
        <v>7.062272363862486E-2</v>
      </c>
      <c r="E72" s="64">
        <f t="shared" si="3"/>
        <v>4951.7087367859995</v>
      </c>
      <c r="G72" s="70">
        <f t="shared" si="4"/>
        <v>6437.2213578217998</v>
      </c>
    </row>
    <row r="73" spans="3:7" x14ac:dyDescent="0.25">
      <c r="C73" s="63" t="s">
        <v>17</v>
      </c>
      <c r="D73" s="57">
        <v>0.20485031535933201</v>
      </c>
      <c r="E73" s="64">
        <f t="shared" si="3"/>
        <v>14363.069618903795</v>
      </c>
      <c r="G73" s="70">
        <f t="shared" si="4"/>
        <v>18671.990504574933</v>
      </c>
    </row>
    <row r="74" spans="3:7" x14ac:dyDescent="0.25">
      <c r="C74" s="63" t="s">
        <v>18</v>
      </c>
      <c r="D74" s="57">
        <v>1.723372124011726E-2</v>
      </c>
      <c r="E74" s="64">
        <f t="shared" si="3"/>
        <v>1208.3415030647595</v>
      </c>
      <c r="G74" s="70">
        <f t="shared" si="4"/>
        <v>1570.8439539841875</v>
      </c>
    </row>
    <row r="75" spans="3:7" x14ac:dyDescent="0.25">
      <c r="C75" s="63" t="s">
        <v>19</v>
      </c>
      <c r="D75" s="57">
        <v>4.6371146841965E-2</v>
      </c>
      <c r="E75" s="64">
        <f t="shared" si="3"/>
        <v>3251.3106422670339</v>
      </c>
      <c r="G75" s="70">
        <f t="shared" si="4"/>
        <v>4226.7038349471441</v>
      </c>
    </row>
    <row r="76" spans="3:7" ht="15.75" thickBot="1" x14ac:dyDescent="0.3">
      <c r="C76" s="65" t="s">
        <v>20</v>
      </c>
      <c r="D76" s="66">
        <v>2.4695744869858753E-2</v>
      </c>
      <c r="E76" s="67">
        <f t="shared" si="3"/>
        <v>1731.540916762903</v>
      </c>
      <c r="G76" s="71">
        <f t="shared" si="4"/>
        <v>2251.003191791774</v>
      </c>
    </row>
    <row r="77" spans="3:7" ht="15.75" thickBot="1" x14ac:dyDescent="0.3">
      <c r="D77" s="7" t="s">
        <v>61</v>
      </c>
      <c r="E77" s="68">
        <f>SUM(E62:E76)</f>
        <v>70114.95</v>
      </c>
      <c r="F77" s="7" t="s">
        <v>62</v>
      </c>
      <c r="G77" s="68">
        <f>SUM(G62:G76)</f>
        <v>91149.435000000027</v>
      </c>
    </row>
    <row r="82" spans="6:6" x14ac:dyDescent="0.25">
      <c r="F82" s="16"/>
    </row>
    <row r="83" spans="6:6" x14ac:dyDescent="0.25">
      <c r="F83" s="16"/>
    </row>
  </sheetData>
  <mergeCells count="2">
    <mergeCell ref="B22:G22"/>
    <mergeCell ref="C3:D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46"/>
  <sheetViews>
    <sheetView zoomScaleNormal="100" workbookViewId="0">
      <selection activeCell="O43" sqref="O43"/>
    </sheetView>
  </sheetViews>
  <sheetFormatPr defaultRowHeight="15" x14ac:dyDescent="0.25"/>
  <cols>
    <col min="2" max="2" width="22.5703125" bestFit="1" customWidth="1"/>
    <col min="4" max="4" width="10.140625" bestFit="1" customWidth="1"/>
    <col min="5" max="5" width="17.85546875" bestFit="1" customWidth="1"/>
    <col min="6" max="6" width="16.28515625" bestFit="1" customWidth="1"/>
    <col min="7" max="7" width="14" bestFit="1" customWidth="1"/>
    <col min="8" max="8" width="15" bestFit="1" customWidth="1"/>
    <col min="9" max="9" width="18" bestFit="1" customWidth="1"/>
    <col min="10" max="10" width="14.28515625" bestFit="1" customWidth="1"/>
    <col min="13" max="13" width="22.5703125" bestFit="1" customWidth="1"/>
    <col min="14" max="14" width="19.28515625" bestFit="1" customWidth="1"/>
    <col min="15" max="15" width="15.85546875" bestFit="1" customWidth="1"/>
    <col min="16" max="16" width="15" bestFit="1" customWidth="1"/>
    <col min="17" max="17" width="14.28515625" bestFit="1" customWidth="1"/>
  </cols>
  <sheetData>
    <row r="2" spans="2:10" x14ac:dyDescent="0.25">
      <c r="B2" s="3" t="s">
        <v>7</v>
      </c>
      <c r="E2" s="2" t="s">
        <v>4</v>
      </c>
    </row>
    <row r="3" spans="2:10" x14ac:dyDescent="0.25">
      <c r="B3" s="1" t="s">
        <v>8</v>
      </c>
      <c r="C3" s="4">
        <v>6.3693701696722047E-2</v>
      </c>
      <c r="E3" s="2">
        <v>1245.49</v>
      </c>
    </row>
    <row r="4" spans="2:10" ht="15.75" thickBot="1" x14ac:dyDescent="0.3">
      <c r="B4" s="1" t="s">
        <v>9</v>
      </c>
      <c r="C4" s="4">
        <v>1.954339522075153E-2</v>
      </c>
    </row>
    <row r="5" spans="2:10" ht="15.75" thickBot="1" x14ac:dyDescent="0.3">
      <c r="B5" s="1" t="s">
        <v>21</v>
      </c>
      <c r="C5" s="4">
        <v>1.190370436173048E-2</v>
      </c>
      <c r="E5" s="77" t="s">
        <v>55</v>
      </c>
      <c r="F5" s="78"/>
      <c r="G5" s="78"/>
      <c r="H5" s="78"/>
      <c r="I5" s="78"/>
      <c r="J5" s="79"/>
    </row>
    <row r="6" spans="2:10" x14ac:dyDescent="0.25">
      <c r="B6" s="1" t="s">
        <v>10</v>
      </c>
      <c r="C6" s="4">
        <v>5.0635160344674426E-2</v>
      </c>
      <c r="E6" s="12" t="s">
        <v>59</v>
      </c>
      <c r="F6" s="12" t="s">
        <v>0</v>
      </c>
      <c r="G6" s="12" t="s">
        <v>3</v>
      </c>
      <c r="H6" s="12" t="s">
        <v>1</v>
      </c>
      <c r="I6" s="12" t="s">
        <v>6</v>
      </c>
      <c r="J6" s="12" t="s">
        <v>2</v>
      </c>
    </row>
    <row r="7" spans="2:10" x14ac:dyDescent="0.25">
      <c r="B7" s="1" t="s">
        <v>11</v>
      </c>
      <c r="C7" s="4">
        <v>0.16869503420094167</v>
      </c>
      <c r="E7" s="5" t="s">
        <v>64</v>
      </c>
      <c r="F7" s="5">
        <v>8</v>
      </c>
      <c r="G7" s="5">
        <v>1</v>
      </c>
      <c r="H7" s="8">
        <f>F7*G7</f>
        <v>8</v>
      </c>
      <c r="I7" s="11">
        <f t="shared" ref="I7:I39" si="0">J7/$J$40</f>
        <v>9.518143961927425E-2</v>
      </c>
      <c r="J7" s="6">
        <f>H7*$E$3</f>
        <v>9963.92</v>
      </c>
    </row>
    <row r="8" spans="2:10" x14ac:dyDescent="0.25">
      <c r="B8" s="1" t="s">
        <v>22</v>
      </c>
      <c r="C8" s="4">
        <v>6.8757217731189493E-2</v>
      </c>
      <c r="E8" s="5" t="s">
        <v>12</v>
      </c>
      <c r="F8" s="5">
        <v>169</v>
      </c>
      <c r="G8" s="5">
        <v>0.45</v>
      </c>
      <c r="H8" s="8">
        <f t="shared" ref="H8:H39" si="1">F8*G8</f>
        <v>76.05</v>
      </c>
      <c r="I8" s="11">
        <f t="shared" si="0"/>
        <v>0.90481856038072572</v>
      </c>
      <c r="J8" s="6">
        <f t="shared" ref="J8:J39" si="2">H8*$E$3</f>
        <v>94719.51449999999</v>
      </c>
    </row>
    <row r="9" spans="2:10" x14ac:dyDescent="0.25">
      <c r="B9" s="1" t="s">
        <v>12</v>
      </c>
      <c r="C9" s="4">
        <v>7.6841076663409447E-2</v>
      </c>
      <c r="E9" s="5"/>
      <c r="F9" s="5"/>
      <c r="G9" s="5"/>
      <c r="H9" s="8">
        <f t="shared" si="1"/>
        <v>0</v>
      </c>
      <c r="I9" s="11">
        <f t="shared" si="0"/>
        <v>0</v>
      </c>
      <c r="J9" s="6">
        <f t="shared" si="2"/>
        <v>0</v>
      </c>
    </row>
    <row r="10" spans="2:10" x14ac:dyDescent="0.25">
      <c r="B10" s="1" t="s">
        <v>13</v>
      </c>
      <c r="C10" s="4">
        <v>7.5508572443812746E-2</v>
      </c>
      <c r="E10" s="5"/>
      <c r="F10" s="5"/>
      <c r="G10" s="5"/>
      <c r="H10" s="8">
        <f t="shared" si="1"/>
        <v>0</v>
      </c>
      <c r="I10" s="11">
        <f t="shared" si="0"/>
        <v>0</v>
      </c>
      <c r="J10" s="6">
        <f t="shared" si="2"/>
        <v>0</v>
      </c>
    </row>
    <row r="11" spans="2:10" x14ac:dyDescent="0.25">
      <c r="B11" s="1" t="s">
        <v>14</v>
      </c>
      <c r="C11" s="4">
        <v>6.6181042906635873E-2</v>
      </c>
      <c r="E11" s="5"/>
      <c r="F11" s="5"/>
      <c r="G11" s="5"/>
      <c r="H11" s="8">
        <f t="shared" si="1"/>
        <v>0</v>
      </c>
      <c r="I11" s="11">
        <f t="shared" si="0"/>
        <v>0</v>
      </c>
      <c r="J11" s="6">
        <f t="shared" si="2"/>
        <v>0</v>
      </c>
    </row>
    <row r="12" spans="2:10" x14ac:dyDescent="0.25">
      <c r="B12" s="1" t="s">
        <v>15</v>
      </c>
      <c r="C12" s="4">
        <v>3.446744248023452E-2</v>
      </c>
      <c r="E12" s="5"/>
      <c r="F12" s="5"/>
      <c r="G12" s="5"/>
      <c r="H12" s="8">
        <f t="shared" si="1"/>
        <v>0</v>
      </c>
      <c r="I12" s="11">
        <f t="shared" si="0"/>
        <v>0</v>
      </c>
      <c r="J12" s="6">
        <f t="shared" si="2"/>
        <v>0</v>
      </c>
    </row>
    <row r="13" spans="2:10" x14ac:dyDescent="0.25">
      <c r="B13" s="1" t="s">
        <v>16</v>
      </c>
      <c r="C13" s="4">
        <v>7.062272363862486E-2</v>
      </c>
      <c r="E13" s="5"/>
      <c r="F13" s="5"/>
      <c r="G13" s="5"/>
      <c r="H13" s="8">
        <f t="shared" si="1"/>
        <v>0</v>
      </c>
      <c r="I13" s="11">
        <f t="shared" si="0"/>
        <v>0</v>
      </c>
      <c r="J13" s="6">
        <f t="shared" si="2"/>
        <v>0</v>
      </c>
    </row>
    <row r="14" spans="2:10" x14ac:dyDescent="0.25">
      <c r="B14" s="1" t="s">
        <v>17</v>
      </c>
      <c r="C14" s="4">
        <v>0.20485031535933201</v>
      </c>
      <c r="E14" s="5"/>
      <c r="F14" s="5"/>
      <c r="G14" s="5"/>
      <c r="H14" s="8">
        <f t="shared" si="1"/>
        <v>0</v>
      </c>
      <c r="I14" s="11">
        <f t="shared" si="0"/>
        <v>0</v>
      </c>
      <c r="J14" s="6">
        <f t="shared" si="2"/>
        <v>0</v>
      </c>
    </row>
    <row r="15" spans="2:10" x14ac:dyDescent="0.25">
      <c r="B15" s="1" t="s">
        <v>18</v>
      </c>
      <c r="C15" s="4">
        <v>1.723372124011726E-2</v>
      </c>
      <c r="E15" s="5"/>
      <c r="F15" s="5"/>
      <c r="G15" s="5"/>
      <c r="H15" s="8">
        <f t="shared" si="1"/>
        <v>0</v>
      </c>
      <c r="I15" s="11">
        <f t="shared" si="0"/>
        <v>0</v>
      </c>
      <c r="J15" s="6">
        <f t="shared" si="2"/>
        <v>0</v>
      </c>
    </row>
    <row r="16" spans="2:10" x14ac:dyDescent="0.25">
      <c r="B16" s="1" t="s">
        <v>19</v>
      </c>
      <c r="C16" s="4">
        <v>4.6371146841965E-2</v>
      </c>
      <c r="E16" s="5"/>
      <c r="F16" s="5"/>
      <c r="G16" s="5"/>
      <c r="H16" s="8">
        <f t="shared" si="1"/>
        <v>0</v>
      </c>
      <c r="I16" s="11">
        <f t="shared" si="0"/>
        <v>0</v>
      </c>
      <c r="J16" s="6">
        <f t="shared" si="2"/>
        <v>0</v>
      </c>
    </row>
    <row r="17" spans="2:15" x14ac:dyDescent="0.25">
      <c r="B17" s="1" t="s">
        <v>20</v>
      </c>
      <c r="C17" s="4">
        <v>2.4695744869858753E-2</v>
      </c>
      <c r="E17" s="5"/>
      <c r="F17" s="5"/>
      <c r="G17" s="5"/>
      <c r="H17" s="8">
        <f t="shared" si="1"/>
        <v>0</v>
      </c>
      <c r="I17" s="11">
        <f t="shared" si="0"/>
        <v>0</v>
      </c>
      <c r="J17" s="6">
        <f t="shared" si="2"/>
        <v>0</v>
      </c>
    </row>
    <row r="18" spans="2:15" x14ac:dyDescent="0.25">
      <c r="E18" s="5"/>
      <c r="F18" s="5"/>
      <c r="G18" s="5"/>
      <c r="H18" s="8">
        <f t="shared" si="1"/>
        <v>0</v>
      </c>
      <c r="I18" s="11">
        <f t="shared" si="0"/>
        <v>0</v>
      </c>
      <c r="J18" s="6">
        <f t="shared" si="2"/>
        <v>0</v>
      </c>
    </row>
    <row r="19" spans="2:15" x14ac:dyDescent="0.25">
      <c r="E19" s="5"/>
      <c r="F19" s="5"/>
      <c r="G19" s="5"/>
      <c r="H19" s="8">
        <f t="shared" si="1"/>
        <v>0</v>
      </c>
      <c r="I19" s="11">
        <f t="shared" si="0"/>
        <v>0</v>
      </c>
      <c r="J19" s="6">
        <f t="shared" si="2"/>
        <v>0</v>
      </c>
    </row>
    <row r="20" spans="2:15" x14ac:dyDescent="0.25">
      <c r="E20" s="5"/>
      <c r="F20" s="5"/>
      <c r="G20" s="5"/>
      <c r="H20" s="8">
        <f t="shared" si="1"/>
        <v>0</v>
      </c>
      <c r="I20" s="11">
        <f t="shared" si="0"/>
        <v>0</v>
      </c>
      <c r="J20" s="6">
        <f t="shared" si="2"/>
        <v>0</v>
      </c>
    </row>
    <row r="21" spans="2:15" x14ac:dyDescent="0.25">
      <c r="E21" s="5"/>
      <c r="F21" s="5"/>
      <c r="G21" s="5"/>
      <c r="H21" s="8">
        <f t="shared" si="1"/>
        <v>0</v>
      </c>
      <c r="I21" s="11">
        <f t="shared" si="0"/>
        <v>0</v>
      </c>
      <c r="J21" s="6">
        <f t="shared" si="2"/>
        <v>0</v>
      </c>
    </row>
    <row r="22" spans="2:15" x14ac:dyDescent="0.25">
      <c r="E22" s="5"/>
      <c r="F22" s="5"/>
      <c r="G22" s="5"/>
      <c r="H22" s="8">
        <f t="shared" si="1"/>
        <v>0</v>
      </c>
      <c r="I22" s="11">
        <f t="shared" si="0"/>
        <v>0</v>
      </c>
      <c r="J22" s="6">
        <f t="shared" si="2"/>
        <v>0</v>
      </c>
    </row>
    <row r="23" spans="2:15" x14ac:dyDescent="0.25">
      <c r="E23" s="5"/>
      <c r="F23" s="5"/>
      <c r="G23" s="5"/>
      <c r="H23" s="8">
        <f t="shared" si="1"/>
        <v>0</v>
      </c>
      <c r="I23" s="11">
        <f t="shared" si="0"/>
        <v>0</v>
      </c>
      <c r="J23" s="6">
        <f t="shared" si="2"/>
        <v>0</v>
      </c>
    </row>
    <row r="24" spans="2:15" x14ac:dyDescent="0.25">
      <c r="E24" s="5"/>
      <c r="F24" s="5"/>
      <c r="G24" s="5"/>
      <c r="H24" s="8">
        <f t="shared" si="1"/>
        <v>0</v>
      </c>
      <c r="I24" s="11">
        <f t="shared" si="0"/>
        <v>0</v>
      </c>
      <c r="J24" s="6">
        <f t="shared" si="2"/>
        <v>0</v>
      </c>
    </row>
    <row r="25" spans="2:15" x14ac:dyDescent="0.25">
      <c r="E25" s="5"/>
      <c r="F25" s="5"/>
      <c r="G25" s="5"/>
      <c r="H25" s="8">
        <f t="shared" si="1"/>
        <v>0</v>
      </c>
      <c r="I25" s="11">
        <f t="shared" si="0"/>
        <v>0</v>
      </c>
      <c r="J25" s="6">
        <f t="shared" si="2"/>
        <v>0</v>
      </c>
      <c r="M25" s="19" t="s">
        <v>7</v>
      </c>
      <c r="N25" s="20" t="s">
        <v>57</v>
      </c>
      <c r="O25" s="21" t="s">
        <v>58</v>
      </c>
    </row>
    <row r="26" spans="2:15" x14ac:dyDescent="0.25">
      <c r="E26" s="5"/>
      <c r="F26" s="5"/>
      <c r="G26" s="5"/>
      <c r="H26" s="8">
        <f t="shared" si="1"/>
        <v>0</v>
      </c>
      <c r="I26" s="11">
        <f t="shared" si="0"/>
        <v>0</v>
      </c>
      <c r="J26" s="6">
        <f t="shared" si="2"/>
        <v>0</v>
      </c>
      <c r="M26" s="1" t="s">
        <v>65</v>
      </c>
      <c r="N26" s="13">
        <v>6.3693701696722047E-2</v>
      </c>
      <c r="O26" s="15">
        <f>$J$40*N26</f>
        <v>6667.6754496313406</v>
      </c>
    </row>
    <row r="27" spans="2:15" x14ac:dyDescent="0.25">
      <c r="E27" s="5"/>
      <c r="F27" s="5"/>
      <c r="G27" s="5"/>
      <c r="H27" s="8">
        <f t="shared" si="1"/>
        <v>0</v>
      </c>
      <c r="I27" s="11">
        <f t="shared" si="0"/>
        <v>0</v>
      </c>
      <c r="J27" s="6">
        <f t="shared" si="2"/>
        <v>0</v>
      </c>
      <c r="M27" s="1" t="s">
        <v>9</v>
      </c>
      <c r="N27" s="13">
        <v>1.954339522075153E-2</v>
      </c>
      <c r="O27" s="15">
        <f t="shared" ref="O27:O40" si="3">$J$40*N27</f>
        <v>2045.8697334991555</v>
      </c>
    </row>
    <row r="28" spans="2:15" x14ac:dyDescent="0.25">
      <c r="E28" s="5"/>
      <c r="F28" s="5"/>
      <c r="G28" s="5"/>
      <c r="H28" s="8">
        <f t="shared" si="1"/>
        <v>0</v>
      </c>
      <c r="I28" s="11">
        <f t="shared" si="0"/>
        <v>0</v>
      </c>
      <c r="J28" s="6">
        <f t="shared" si="2"/>
        <v>0</v>
      </c>
      <c r="M28" s="1" t="s">
        <v>21</v>
      </c>
      <c r="N28" s="13">
        <v>1.190370436173048E-2</v>
      </c>
      <c r="O28" s="15">
        <f t="shared" si="3"/>
        <v>1246.1206558585768</v>
      </c>
    </row>
    <row r="29" spans="2:15" x14ac:dyDescent="0.25">
      <c r="E29" s="5"/>
      <c r="F29" s="5"/>
      <c r="G29" s="5"/>
      <c r="H29" s="8">
        <f t="shared" si="1"/>
        <v>0</v>
      </c>
      <c r="I29" s="11">
        <f t="shared" si="0"/>
        <v>0</v>
      </c>
      <c r="J29" s="6">
        <f t="shared" si="2"/>
        <v>0</v>
      </c>
      <c r="M29" s="1" t="s">
        <v>10</v>
      </c>
      <c r="N29" s="13">
        <v>5.0635160344674426E-2</v>
      </c>
      <c r="O29" s="15">
        <f t="shared" si="3"/>
        <v>5300.6624913387222</v>
      </c>
    </row>
    <row r="30" spans="2:15" x14ac:dyDescent="0.25">
      <c r="E30" s="5"/>
      <c r="F30" s="5"/>
      <c r="G30" s="5"/>
      <c r="H30" s="8">
        <f t="shared" si="1"/>
        <v>0</v>
      </c>
      <c r="I30" s="11">
        <f t="shared" si="0"/>
        <v>0</v>
      </c>
      <c r="J30" s="6">
        <f t="shared" si="2"/>
        <v>0</v>
      </c>
      <c r="M30" s="1" t="s">
        <v>11</v>
      </c>
      <c r="N30" s="13">
        <v>0.16869503420094167</v>
      </c>
      <c r="O30" s="15">
        <f t="shared" si="3"/>
        <v>17659.575563249535</v>
      </c>
    </row>
    <row r="31" spans="2:15" x14ac:dyDescent="0.25">
      <c r="E31" s="5"/>
      <c r="F31" s="5"/>
      <c r="G31" s="5"/>
      <c r="H31" s="8">
        <f t="shared" si="1"/>
        <v>0</v>
      </c>
      <c r="I31" s="11">
        <f t="shared" si="0"/>
        <v>0</v>
      </c>
      <c r="J31" s="6">
        <f t="shared" si="2"/>
        <v>0</v>
      </c>
      <c r="M31" s="1" t="s">
        <v>22</v>
      </c>
      <c r="N31" s="13">
        <v>6.8757217731189493E-2</v>
      </c>
      <c r="O31" s="15">
        <f t="shared" si="3"/>
        <v>7197.7416987652132</v>
      </c>
    </row>
    <row r="32" spans="2:15" x14ac:dyDescent="0.25">
      <c r="E32" s="5"/>
      <c r="F32" s="5"/>
      <c r="G32" s="5"/>
      <c r="H32" s="8">
        <f t="shared" si="1"/>
        <v>0</v>
      </c>
      <c r="I32" s="11">
        <f t="shared" si="0"/>
        <v>0</v>
      </c>
      <c r="J32" s="6">
        <f t="shared" si="2"/>
        <v>0</v>
      </c>
      <c r="M32" s="1" t="s">
        <v>12</v>
      </c>
      <c r="N32" s="13">
        <v>7.6841076663409447E-2</v>
      </c>
      <c r="O32" s="15">
        <f t="shared" si="3"/>
        <v>8043.9878158035008</v>
      </c>
    </row>
    <row r="33" spans="5:17" x14ac:dyDescent="0.25">
      <c r="E33" s="5"/>
      <c r="F33" s="5"/>
      <c r="G33" s="5"/>
      <c r="H33" s="8">
        <f t="shared" si="1"/>
        <v>0</v>
      </c>
      <c r="I33" s="11">
        <f t="shared" si="0"/>
        <v>0</v>
      </c>
      <c r="J33" s="6">
        <f t="shared" si="2"/>
        <v>0</v>
      </c>
      <c r="M33" s="1" t="s">
        <v>13</v>
      </c>
      <c r="N33" s="13">
        <v>7.5508572443812746E-2</v>
      </c>
      <c r="O33" s="15">
        <f t="shared" si="3"/>
        <v>7904.496697610376</v>
      </c>
    </row>
    <row r="34" spans="5:17" x14ac:dyDescent="0.25">
      <c r="E34" s="5"/>
      <c r="F34" s="5"/>
      <c r="G34" s="5"/>
      <c r="H34" s="8">
        <f t="shared" si="1"/>
        <v>0</v>
      </c>
      <c r="I34" s="11">
        <f t="shared" si="0"/>
        <v>0</v>
      </c>
      <c r="J34" s="6">
        <f t="shared" si="2"/>
        <v>0</v>
      </c>
      <c r="M34" s="1" t="s">
        <v>14</v>
      </c>
      <c r="N34" s="13">
        <v>6.6181042906635873E-2</v>
      </c>
      <c r="O34" s="15">
        <f t="shared" si="3"/>
        <v>6928.0588702585055</v>
      </c>
    </row>
    <row r="35" spans="5:17" x14ac:dyDescent="0.25">
      <c r="E35" s="5"/>
      <c r="F35" s="5"/>
      <c r="G35" s="5"/>
      <c r="H35" s="8">
        <f t="shared" si="1"/>
        <v>0</v>
      </c>
      <c r="I35" s="11">
        <f t="shared" si="0"/>
        <v>0</v>
      </c>
      <c r="J35" s="6">
        <f t="shared" si="2"/>
        <v>0</v>
      </c>
      <c r="M35" s="1" t="s">
        <v>15</v>
      </c>
      <c r="N35" s="13">
        <v>3.446744248023452E-2</v>
      </c>
      <c r="O35" s="15">
        <f t="shared" si="3"/>
        <v>3608.1702572621475</v>
      </c>
    </row>
    <row r="36" spans="5:17" x14ac:dyDescent="0.25">
      <c r="E36" s="5"/>
      <c r="F36" s="5"/>
      <c r="G36" s="5"/>
      <c r="H36" s="9">
        <f t="shared" si="1"/>
        <v>0</v>
      </c>
      <c r="I36" s="11">
        <f t="shared" si="0"/>
        <v>0</v>
      </c>
      <c r="J36" s="6">
        <f t="shared" si="2"/>
        <v>0</v>
      </c>
      <c r="M36" s="1" t="s">
        <v>16</v>
      </c>
      <c r="N36" s="13">
        <v>7.062272363862486E-2</v>
      </c>
      <c r="O36" s="15">
        <f t="shared" si="3"/>
        <v>7393.0292642355862</v>
      </c>
    </row>
    <row r="37" spans="5:17" x14ac:dyDescent="0.25">
      <c r="E37" s="5"/>
      <c r="F37" s="5"/>
      <c r="G37" s="5"/>
      <c r="H37" s="9">
        <f t="shared" si="1"/>
        <v>0</v>
      </c>
      <c r="I37" s="11">
        <f t="shared" si="0"/>
        <v>0</v>
      </c>
      <c r="J37" s="6">
        <f t="shared" si="2"/>
        <v>0</v>
      </c>
      <c r="M37" s="1" t="s">
        <v>17</v>
      </c>
      <c r="N37" s="13">
        <v>0.20485031535933201</v>
      </c>
      <c r="O37" s="15">
        <f t="shared" si="3"/>
        <v>21444.434570222973</v>
      </c>
    </row>
    <row r="38" spans="5:17" x14ac:dyDescent="0.25">
      <c r="E38" s="5"/>
      <c r="F38" s="5"/>
      <c r="G38" s="5"/>
      <c r="H38" s="9">
        <f t="shared" si="1"/>
        <v>0</v>
      </c>
      <c r="I38" s="11">
        <f t="shared" si="0"/>
        <v>0</v>
      </c>
      <c r="J38" s="6">
        <f t="shared" si="2"/>
        <v>0</v>
      </c>
      <c r="M38" s="1" t="s">
        <v>18</v>
      </c>
      <c r="N38" s="13">
        <v>1.723372124011726E-2</v>
      </c>
      <c r="O38" s="15">
        <f t="shared" si="3"/>
        <v>1804.0851286310738</v>
      </c>
    </row>
    <row r="39" spans="5:17" ht="15.75" thickBot="1" x14ac:dyDescent="0.3">
      <c r="E39" s="5"/>
      <c r="F39" s="5"/>
      <c r="G39" s="5"/>
      <c r="H39" s="9">
        <f t="shared" si="1"/>
        <v>0</v>
      </c>
      <c r="I39" s="11">
        <f t="shared" si="0"/>
        <v>0</v>
      </c>
      <c r="J39" s="6">
        <f t="shared" si="2"/>
        <v>0</v>
      </c>
      <c r="M39" s="1" t="s">
        <v>19</v>
      </c>
      <c r="N39" s="13">
        <v>4.6371146841965E-2</v>
      </c>
      <c r="O39" s="15">
        <f t="shared" si="3"/>
        <v>4854.2909131207243</v>
      </c>
    </row>
    <row r="40" spans="5:17" ht="15.75" thickBot="1" x14ac:dyDescent="0.3">
      <c r="F40" s="14">
        <f>SUM(F7:F39)</f>
        <v>177</v>
      </c>
      <c r="I40" s="7" t="s">
        <v>63</v>
      </c>
      <c r="J40" s="10">
        <f>(SUM(J7:J39))</f>
        <v>104683.43449999999</v>
      </c>
      <c r="M40" s="1" t="s">
        <v>20</v>
      </c>
      <c r="N40" s="13">
        <v>2.4695744869858753E-2</v>
      </c>
      <c r="O40" s="15">
        <f t="shared" si="3"/>
        <v>2585.2353905125697</v>
      </c>
    </row>
    <row r="41" spans="5:17" ht="15.75" thickBot="1" x14ac:dyDescent="0.3">
      <c r="I41" s="7" t="s">
        <v>60</v>
      </c>
      <c r="J41" s="25">
        <v>0</v>
      </c>
      <c r="N41" s="17" t="s">
        <v>61</v>
      </c>
      <c r="O41" s="18">
        <f>SUM(O26:O40)</f>
        <v>104683.4345</v>
      </c>
    </row>
    <row r="42" spans="5:17" ht="15.75" thickBot="1" x14ac:dyDescent="0.3">
      <c r="I42" s="7" t="s">
        <v>62</v>
      </c>
      <c r="J42" s="10">
        <f>J40*(100%+J41)</f>
        <v>104683.43449999999</v>
      </c>
      <c r="N42" s="17" t="s">
        <v>62</v>
      </c>
      <c r="O42" s="18">
        <f>O41*(100%+J41)</f>
        <v>104683.4345</v>
      </c>
    </row>
    <row r="43" spans="5:17" x14ac:dyDescent="0.25">
      <c r="J43" s="16"/>
      <c r="Q43" s="16"/>
    </row>
    <row r="44" spans="5:17" x14ac:dyDescent="0.25">
      <c r="J44" s="16"/>
    </row>
    <row r="45" spans="5:17" x14ac:dyDescent="0.25">
      <c r="J45" s="16"/>
    </row>
    <row r="46" spans="5:17" x14ac:dyDescent="0.25">
      <c r="J46" s="22"/>
    </row>
  </sheetData>
  <mergeCells count="1">
    <mergeCell ref="E5:J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Atendimento Smart</cp:lastModifiedBy>
  <cp:lastPrinted>2018-03-16T19:15:09Z</cp:lastPrinted>
  <dcterms:created xsi:type="dcterms:W3CDTF">2018-01-25T01:21:15Z</dcterms:created>
  <dcterms:modified xsi:type="dcterms:W3CDTF">2025-02-20T14:17:38Z</dcterms:modified>
</cp:coreProperties>
</file>